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AD008735-7E59-4C9F-9A93-12775D30B893}" xr6:coauthVersionLast="47" xr6:coauthVersionMax="47" xr10:uidLastSave="{00000000-0000-0000-0000-000000000000}"/>
  <bookViews>
    <workbookView xWindow="-120" yWindow="-120" windowWidth="20730" windowHeight="11040" xr2:uid="{31641135-D00F-4253-96B5-F7C3447443C7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 localSheetId="0">#REF!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H57" i="1"/>
  <c r="H56" i="1"/>
  <c r="H64" i="1" s="1"/>
  <c r="H55" i="1"/>
  <c r="F52" i="1"/>
  <c r="F51" i="1"/>
  <c r="F50" i="1"/>
  <c r="F49" i="1"/>
  <c r="F48" i="1"/>
  <c r="F47" i="1"/>
  <c r="F45" i="1"/>
  <c r="F44" i="1"/>
  <c r="F42" i="1"/>
  <c r="F41" i="1"/>
  <c r="F25" i="1"/>
  <c r="F15" i="1"/>
  <c r="G45" i="1" l="1"/>
  <c r="G49" i="1"/>
  <c r="G25" i="1"/>
  <c r="G60" i="1"/>
  <c r="G41" i="1"/>
  <c r="F27" i="1"/>
  <c r="F43" i="1"/>
  <c r="G43" i="1" s="1"/>
  <c r="F46" i="1"/>
  <c r="G46" i="1" s="1"/>
  <c r="G56" i="1"/>
  <c r="G50" i="1" l="1"/>
  <c r="G8" i="1"/>
  <c r="G7" i="1"/>
  <c r="G63" i="1"/>
  <c r="G13" i="1"/>
  <c r="G11" i="1"/>
  <c r="G9" i="1"/>
  <c r="G59" i="1"/>
  <c r="G10" i="1"/>
  <c r="G23" i="1"/>
  <c r="G55" i="1"/>
  <c r="G42" i="1"/>
  <c r="G12" i="1"/>
  <c r="G62" i="1"/>
  <c r="G58" i="1"/>
  <c r="G61" i="1"/>
  <c r="G19" i="1"/>
  <c r="G15" i="1"/>
  <c r="G48" i="1"/>
  <c r="G52" i="1"/>
  <c r="G57" i="1"/>
  <c r="G44" i="1"/>
  <c r="G51" i="1"/>
  <c r="G47" i="1"/>
  <c r="G64" i="1" l="1"/>
</calcChain>
</file>

<file path=xl/sharedStrings.xml><?xml version="1.0" encoding="utf-8"?>
<sst xmlns="http://schemas.openxmlformats.org/spreadsheetml/2006/main" count="99" uniqueCount="74">
  <si>
    <t>NAME OF PENSION FUND</t>
  </si>
  <si>
    <t>ADITYA BIRLA SUN LIFE PENSION FUND MANAGEMENT LIMITED</t>
  </si>
  <si>
    <t>SCHEME NAME</t>
  </si>
  <si>
    <t>Scheme A TIER I</t>
  </si>
  <si>
    <t>MONTH</t>
  </si>
  <si>
    <t>30-04-2025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</si>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</sst>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9" fontId="0" fillId="0" borderId="4" xfId="1" applyFont="1" applyFill="1" applyBorder="1"/>
    <xf numFmtId="164" fontId="0" fillId="0" borderId="5" xfId="3" quotePrefix="1" applyFont="1" applyFill="1" applyBorder="1"/>
    <xf numFmtId="0" fontId="2" fillId="0" borderId="6" xfId="2" applyBorder="1" applyAlignment="1">
      <alignment vertical="top"/>
    </xf>
    <xf numFmtId="0" fontId="2" fillId="0" borderId="4" xfId="2" applyBorder="1" applyAlignment="1">
      <alignment vertical="top"/>
    </xf>
    <xf numFmtId="165" fontId="1" fillId="0" borderId="4" xfId="4" applyNumberFormat="1" applyFont="1" applyFill="1" applyBorder="1" applyAlignment="1">
      <alignment horizontal="right" vertical="top"/>
    </xf>
    <xf numFmtId="0" fontId="2" fillId="0" borderId="4" xfId="2" applyBorder="1" applyAlignment="1">
      <alignment horizontal="right" vertical="top"/>
    </xf>
    <xf numFmtId="9" fontId="1" fillId="0" borderId="4" xfId="1" applyFont="1" applyFill="1" applyBorder="1"/>
    <xf numFmtId="164" fontId="0" fillId="0" borderId="4" xfId="3" applyFont="1" applyBorder="1" applyAlignment="1">
      <alignment horizontal="right" vertical="top"/>
    </xf>
    <xf numFmtId="4" fontId="7" fillId="0" borderId="4" xfId="2" applyNumberFormat="1" applyFont="1" applyBorder="1" applyAlignment="1">
      <alignment horizontal="right" vertical="top"/>
    </xf>
    <xf numFmtId="10" fontId="7" fillId="0" borderId="4" xfId="1" applyNumberFormat="1" applyFont="1" applyBorder="1"/>
    <xf numFmtId="0" fontId="2" fillId="0" borderId="4" xfId="2" quotePrefix="1" applyBorder="1"/>
    <xf numFmtId="9" fontId="1" fillId="0" borderId="0" xfId="1" applyFont="1"/>
    <xf numFmtId="0" fontId="3" fillId="2" borderId="4" xfId="2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9" fontId="0" fillId="0" borderId="4" xfId="1" applyFont="1" applyBorder="1"/>
    <xf numFmtId="165" fontId="8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9" fontId="4" fillId="0" borderId="4" xfId="1" applyFont="1" applyBorder="1"/>
    <xf numFmtId="165" fontId="2" fillId="0" borderId="0" xfId="2" applyNumberFormat="1"/>
    <xf numFmtId="164" fontId="0" fillId="0" borderId="4" xfId="0" applyNumberFormat="1" applyBorder="1"/>
    <xf numFmtId="166" fontId="2" fillId="0" borderId="4" xfId="2" applyNumberFormat="1" applyBorder="1" applyAlignment="1">
      <alignment horizontal="right" vertical="top"/>
    </xf>
    <xf numFmtId="164" fontId="0" fillId="0" borderId="4" xfId="3" applyFont="1" applyFill="1" applyBorder="1"/>
    <xf numFmtId="164" fontId="0" fillId="3" borderId="4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4" xfId="3" applyNumberFormat="1" applyFont="1" applyBorder="1" applyAlignment="1">
      <alignment vertical="top"/>
    </xf>
    <xf numFmtId="9" fontId="0" fillId="0" borderId="1" xfId="1" applyFont="1" applyBorder="1" applyAlignment="1">
      <alignment vertical="center"/>
    </xf>
    <xf numFmtId="0" fontId="5" fillId="0" borderId="0" xfId="2" applyFont="1"/>
    <xf numFmtId="9" fontId="5" fillId="0" borderId="0" xfId="1" applyFont="1" applyFill="1" applyBorder="1"/>
    <xf numFmtId="164" fontId="9" fillId="0" borderId="0" xfId="3" quotePrefix="1" applyFont="1" applyFill="1" applyBorder="1"/>
    <xf numFmtId="164" fontId="9" fillId="0" borderId="0" xfId="3" applyFont="1" applyFill="1" applyBorder="1"/>
  </cellXfs>
  <cellStyles count="6">
    <cellStyle name="Comma 2 4" xfId="3" xr:uid="{14DFBF15-D50E-4986-956C-59E93243EA60}"/>
    <cellStyle name="Comma 3" xfId="4" xr:uid="{FC6BC369-FDFD-4332-A7BC-72EDA227E8A8}"/>
    <cellStyle name="Normal" xfId="0" builtinId="0"/>
    <cellStyle name="Normal 2 4" xfId="2" xr:uid="{1BFB7FC6-3371-42AE-9FF7-89F2B88B07BD}"/>
    <cellStyle name="Percent" xfId="1" builtinId="5"/>
    <cellStyle name="Percent 2 3" xfId="5" xr:uid="{9482DB8D-0A85-41FC-8413-AB91A34EAE6E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Relationship Id="rId1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61C4F4-55B0-4DE4-B192-6BA045E46239}" name="Table1345676857891011" displayName="Table1345676857891011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5F6B7483-4B2C-453A-BF40-251102ADD969}" name="ISIN No." dataDxfId="6"/>
    <tableColumn id="2" xr3:uid="{A0B861A4-962C-4531-AF26-1D8C3C479DD9}" name="Name of the Instrument" dataDxfId="5"/>
    <tableColumn id="3" xr3:uid="{5A5363F2-E23F-409D-BBF2-B00A19006672}" name="Industry " dataDxfId="4"/>
    <tableColumn id="4" xr3:uid="{AE817489-87E2-4BAE-AABA-F8C0DC0A08AF}" name="Quantity" dataDxfId="3"/>
    <tableColumn id="5" xr3:uid="{FF6B238D-5829-439D-8E83-29D83D7CCFE3}" name="Market Value" dataDxfId="2"/>
    <tableColumn id="6" xr3:uid="{F518D989-5F4A-4D01-AB6A-5D7E0CA25082}" name="% of Portfolio" dataDxfId="1" dataCellStyle="Percent">
      <calculatedColumnFormula>+F7/$F$27</calculatedColumnFormula>
    </tableColumn>
    <tableColumn id="7" xr3:uid="{AA0BBE4C-1B87-471C-A3BE-104BA4B3CEB6}" name="Ratings" dataDxfId="0">
      <calculatedColumnFormula>VLOOKUP(Table1345676857891011[[#This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D2FC-5209-422E-8699-E41E6EB955B9}">
  <sheetPr>
    <tabColor rgb="FF7030A0"/>
  </sheetPr>
  <dimension ref="A1:I66"/>
  <sheetViews>
    <sheetView showGridLines="0" tabSelected="1" zoomScaleNormal="100" zoomScaleSheetLayoutView="89" workbookViewId="0">
      <selection activeCell="F16" sqref="F16"/>
    </sheetView>
  </sheetViews>
  <sheetFormatPr defaultRowHeight="15" outlineLevelRow="1" x14ac:dyDescent="0.25"/>
  <cols>
    <col min="1" max="1" width="9.140625" style="48"/>
    <col min="2" max="2" width="16.5703125" style="48" customWidth="1"/>
    <col min="3" max="3" width="52.7109375" style="48" customWidth="1"/>
    <col min="4" max="4" width="62" style="48" customWidth="1"/>
    <col min="5" max="5" width="19.42578125" style="51" customWidth="1"/>
    <col min="6" max="6" width="29.5703125" style="48" customWidth="1"/>
    <col min="7" max="7" width="20.5703125" style="49" customWidth="1"/>
    <col min="8" max="8" width="20.7109375" style="48" bestFit="1" customWidth="1"/>
    <col min="9" max="9" width="12" style="48" bestFit="1" customWidth="1"/>
    <col min="10" max="11" width="9.140625" style="48"/>
    <col min="12" max="12" width="16.140625" style="48" bestFit="1" customWidth="1"/>
    <col min="13" max="13" width="14" style="48" bestFit="1" customWidth="1"/>
    <col min="14" max="14" width="9.140625" style="48"/>
    <col min="15" max="15" width="10" style="48" bestFit="1" customWidth="1"/>
    <col min="16" max="16384" width="9.140625" style="48"/>
  </cols>
  <sheetData>
    <row r="1" spans="2:8" s="1" customFormat="1" x14ac:dyDescent="0.25">
      <c r="E1" s="2"/>
      <c r="G1" s="3"/>
    </row>
    <row r="2" spans="2:8" s="1" customFormat="1" x14ac:dyDescent="0.25">
      <c r="B2" s="4" t="s">
        <v>0</v>
      </c>
      <c r="D2" s="5" t="s">
        <v>1</v>
      </c>
      <c r="E2" s="2"/>
      <c r="G2" s="3"/>
    </row>
    <row r="3" spans="2:8" s="1" customFormat="1" x14ac:dyDescent="0.25">
      <c r="B3" s="4" t="s">
        <v>2</v>
      </c>
      <c r="D3" s="4" t="s">
        <v>3</v>
      </c>
      <c r="E3" s="2"/>
      <c r="G3" s="3"/>
    </row>
    <row r="4" spans="2:8" s="1" customFormat="1" x14ac:dyDescent="0.25">
      <c r="B4" s="4" t="s">
        <v>4</v>
      </c>
      <c r="D4" s="4" t="s">
        <v>5</v>
      </c>
      <c r="E4" s="2"/>
      <c r="G4" s="3"/>
    </row>
    <row r="5" spans="2:8" s="1" customFormat="1" x14ac:dyDescent="0.25">
      <c r="E5" s="2"/>
      <c r="G5" s="3"/>
    </row>
    <row r="6" spans="2:8" s="1" customFormat="1" x14ac:dyDescent="0.25">
      <c r="B6" s="6" t="s">
        <v>6</v>
      </c>
      <c r="C6" s="7" t="s">
        <v>7</v>
      </c>
      <c r="D6" s="7" t="s">
        <v>8</v>
      </c>
      <c r="E6" s="8" t="s">
        <v>9</v>
      </c>
      <c r="F6" s="7" t="s">
        <v>10</v>
      </c>
      <c r="G6" s="9" t="s">
        <v>11</v>
      </c>
      <c r="H6" s="10" t="s">
        <v>12</v>
      </c>
    </row>
    <row r="7" spans="2:8" s="1" customFormat="1" x14ac:dyDescent="0.25">
      <c r="B7" s="11" t="s">
        <v>13</v>
      </c>
      <c r="C7" s="12" t="s">
        <v>14</v>
      </c>
      <c r="D7" s="12" t="s">
        <v>15</v>
      </c>
      <c r="E7" s="13">
        <v>26080</v>
      </c>
      <c r="F7" s="13">
        <v>9956561.5999999996</v>
      </c>
      <c r="G7" s="14">
        <f t="shared" ref="G7:G12" si="0">+F7/$F$27</f>
        <v>0.17025349485444966</v>
      </c>
      <c r="H7" s="15"/>
    </row>
    <row r="8" spans="2:8" s="1" customFormat="1" x14ac:dyDescent="0.25">
      <c r="B8" s="11" t="s">
        <v>16</v>
      </c>
      <c r="C8" s="12" t="s">
        <v>17</v>
      </c>
      <c r="D8" s="12" t="s">
        <v>18</v>
      </c>
      <c r="E8" s="13">
        <v>10</v>
      </c>
      <c r="F8" s="13">
        <v>9980000</v>
      </c>
      <c r="G8" s="14">
        <f t="shared" si="0"/>
        <v>0.17065428276438402</v>
      </c>
      <c r="H8" s="15" t="s">
        <v>19</v>
      </c>
    </row>
    <row r="9" spans="2:8" s="1" customFormat="1" x14ac:dyDescent="0.25">
      <c r="B9" s="11" t="s">
        <v>20</v>
      </c>
      <c r="C9" s="12" t="s">
        <v>21</v>
      </c>
      <c r="D9" s="12" t="s">
        <v>15</v>
      </c>
      <c r="E9" s="13">
        <v>25815</v>
      </c>
      <c r="F9" s="13">
        <v>9932321.25</v>
      </c>
      <c r="G9" s="14">
        <f t="shared" si="0"/>
        <v>0.16983899389821644</v>
      </c>
      <c r="H9" s="15"/>
    </row>
    <row r="10" spans="2:8" s="1" customFormat="1" x14ac:dyDescent="0.25">
      <c r="B10" s="11" t="s">
        <v>22</v>
      </c>
      <c r="C10" s="12" t="s">
        <v>23</v>
      </c>
      <c r="D10" s="12" t="s">
        <v>24</v>
      </c>
      <c r="E10" s="13">
        <v>14770</v>
      </c>
      <c r="F10" s="13">
        <v>1181895.3999999999</v>
      </c>
      <c r="G10" s="14">
        <f t="shared" si="0"/>
        <v>2.0209971121194863E-2</v>
      </c>
      <c r="H10" s="15"/>
    </row>
    <row r="11" spans="2:8" s="1" customFormat="1" x14ac:dyDescent="0.25">
      <c r="B11" s="11" t="s">
        <v>25</v>
      </c>
      <c r="C11" s="12" t="s">
        <v>26</v>
      </c>
      <c r="D11" s="12" t="s">
        <v>24</v>
      </c>
      <c r="E11" s="13">
        <v>11601</v>
      </c>
      <c r="F11" s="13">
        <v>1708363.26</v>
      </c>
      <c r="G11" s="14">
        <f t="shared" si="0"/>
        <v>2.9212375434501493E-2</v>
      </c>
      <c r="H11" s="15"/>
    </row>
    <row r="12" spans="2:8" s="1" customFormat="1" x14ac:dyDescent="0.25">
      <c r="B12" s="11" t="s">
        <v>27</v>
      </c>
      <c r="C12" s="12" t="s">
        <v>28</v>
      </c>
      <c r="D12" s="12" t="s">
        <v>18</v>
      </c>
      <c r="E12" s="13">
        <v>1</v>
      </c>
      <c r="F12" s="13">
        <v>10198050</v>
      </c>
      <c r="G12" s="14">
        <f t="shared" si="0"/>
        <v>0.17438285654762789</v>
      </c>
      <c r="H12" s="15" t="s">
        <v>19</v>
      </c>
    </row>
    <row r="13" spans="2:8" s="1" customFormat="1" outlineLevel="1" x14ac:dyDescent="0.25">
      <c r="B13" s="11" t="s">
        <v>29</v>
      </c>
      <c r="C13" s="12" t="s">
        <v>30</v>
      </c>
      <c r="D13" s="12" t="s">
        <v>18</v>
      </c>
      <c r="E13" s="13">
        <v>1</v>
      </c>
      <c r="F13" s="13">
        <v>10214330</v>
      </c>
      <c r="G13" s="14">
        <f>+F13/$F$27</f>
        <v>0.17466123848384074</v>
      </c>
      <c r="H13" s="15" t="s">
        <v>31</v>
      </c>
    </row>
    <row r="14" spans="2:8" s="1" customFormat="1" x14ac:dyDescent="0.25">
      <c r="B14" s="16"/>
      <c r="C14" s="17"/>
      <c r="D14" s="17"/>
      <c r="E14" s="18"/>
      <c r="F14" s="19"/>
      <c r="G14" s="20"/>
      <c r="H14" s="15"/>
    </row>
    <row r="15" spans="2:8" s="1" customFormat="1" x14ac:dyDescent="0.25">
      <c r="B15" s="17"/>
      <c r="C15" s="17" t="s">
        <v>32</v>
      </c>
      <c r="D15" s="17"/>
      <c r="E15" s="21"/>
      <c r="F15" s="22">
        <f>SUM(F7:F14)</f>
        <v>53171521.510000005</v>
      </c>
      <c r="G15" s="23">
        <f>+F15/$F$27</f>
        <v>0.90921321310421521</v>
      </c>
      <c r="H15" s="24"/>
    </row>
    <row r="16" spans="2:8" s="1" customFormat="1" x14ac:dyDescent="0.25">
      <c r="E16" s="2"/>
      <c r="G16" s="25"/>
    </row>
    <row r="17" spans="2:8" s="1" customFormat="1" x14ac:dyDescent="0.25">
      <c r="B17" s="26"/>
      <c r="C17" s="26" t="s">
        <v>33</v>
      </c>
      <c r="D17" s="26"/>
      <c r="E17" s="26"/>
      <c r="F17" s="26" t="s">
        <v>10</v>
      </c>
      <c r="G17" s="27" t="s">
        <v>11</v>
      </c>
      <c r="H17" s="26" t="s">
        <v>12</v>
      </c>
    </row>
    <row r="18" spans="2:8" s="1" customFormat="1" x14ac:dyDescent="0.25">
      <c r="B18" s="28"/>
      <c r="C18" s="17" t="s">
        <v>34</v>
      </c>
      <c r="D18" s="12"/>
      <c r="E18" s="29"/>
      <c r="F18" s="30" t="s">
        <v>35</v>
      </c>
      <c r="G18" s="31">
        <v>0</v>
      </c>
      <c r="H18" s="12"/>
    </row>
    <row r="19" spans="2:8" s="1" customFormat="1" x14ac:dyDescent="0.25">
      <c r="B19" s="28" t="s">
        <v>36</v>
      </c>
      <c r="C19" s="17" t="s">
        <v>37</v>
      </c>
      <c r="D19" s="17"/>
      <c r="E19" s="21"/>
      <c r="F19" s="13">
        <v>3937804.62</v>
      </c>
      <c r="G19" s="31">
        <f>+F19/$F$27</f>
        <v>6.7334992293825419E-2</v>
      </c>
      <c r="H19" s="12"/>
    </row>
    <row r="20" spans="2:8" s="1" customFormat="1" x14ac:dyDescent="0.25">
      <c r="B20" s="28"/>
      <c r="C20" s="17" t="s">
        <v>38</v>
      </c>
      <c r="D20" s="12"/>
      <c r="E20" s="29"/>
      <c r="F20" s="21" t="s">
        <v>35</v>
      </c>
      <c r="G20" s="31">
        <v>0</v>
      </c>
      <c r="H20" s="12"/>
    </row>
    <row r="21" spans="2:8" s="1" customFormat="1" x14ac:dyDescent="0.25">
      <c r="B21" s="28"/>
      <c r="C21" s="17" t="s">
        <v>39</v>
      </c>
      <c r="D21" s="12"/>
      <c r="E21" s="29"/>
      <c r="F21" s="21" t="s">
        <v>35</v>
      </c>
      <c r="G21" s="31">
        <v>0</v>
      </c>
      <c r="H21" s="12"/>
    </row>
    <row r="22" spans="2:8" s="1" customFormat="1" x14ac:dyDescent="0.25">
      <c r="B22" s="28"/>
      <c r="C22" s="17" t="s">
        <v>40</v>
      </c>
      <c r="D22" s="12"/>
      <c r="E22" s="29"/>
      <c r="F22" s="21" t="s">
        <v>35</v>
      </c>
      <c r="G22" s="31">
        <v>0</v>
      </c>
      <c r="H22" s="12"/>
    </row>
    <row r="23" spans="2:8" s="1" customFormat="1" x14ac:dyDescent="0.25">
      <c r="B23" s="12" t="s">
        <v>41</v>
      </c>
      <c r="C23" s="12" t="s">
        <v>42</v>
      </c>
      <c r="D23" s="12"/>
      <c r="E23" s="29"/>
      <c r="F23" s="13">
        <v>1371479.85</v>
      </c>
      <c r="G23" s="31">
        <f>+F23/$F$27</f>
        <v>2.3451794601959418E-2</v>
      </c>
      <c r="H23" s="12"/>
    </row>
    <row r="24" spans="2:8" s="1" customFormat="1" x14ac:dyDescent="0.25">
      <c r="B24" s="28"/>
      <c r="C24" s="12"/>
      <c r="D24" s="12"/>
      <c r="E24" s="29"/>
      <c r="F24" s="30"/>
      <c r="G24" s="31"/>
      <c r="H24" s="12"/>
    </row>
    <row r="25" spans="2:8" s="1" customFormat="1" x14ac:dyDescent="0.25">
      <c r="B25" s="28"/>
      <c r="C25" s="12" t="s">
        <v>43</v>
      </c>
      <c r="D25" s="12"/>
      <c r="E25" s="29"/>
      <c r="F25" s="32">
        <f>SUM(F18:F24)</f>
        <v>5309284.4700000007</v>
      </c>
      <c r="G25" s="31">
        <f>+F25/$F$27</f>
        <v>9.0786786895784843E-2</v>
      </c>
      <c r="H25" s="12"/>
    </row>
    <row r="26" spans="2:8" s="1" customFormat="1" x14ac:dyDescent="0.25">
      <c r="B26" s="28"/>
      <c r="C26" s="12"/>
      <c r="D26" s="12"/>
      <c r="E26" s="29"/>
      <c r="F26" s="32"/>
      <c r="G26" s="31"/>
      <c r="H26" s="12"/>
    </row>
    <row r="27" spans="2:8" s="1" customFormat="1" x14ac:dyDescent="0.25">
      <c r="B27" s="33"/>
      <c r="C27" s="34" t="s">
        <v>44</v>
      </c>
      <c r="D27" s="35"/>
      <c r="E27" s="36"/>
      <c r="F27" s="36">
        <f>+F25+F15</f>
        <v>58480805.980000004</v>
      </c>
      <c r="G27" s="37">
        <v>1</v>
      </c>
      <c r="H27" s="12"/>
    </row>
    <row r="28" spans="2:8" s="1" customFormat="1" x14ac:dyDescent="0.25">
      <c r="E28" s="2"/>
      <c r="F28" s="38"/>
      <c r="G28" s="25"/>
    </row>
    <row r="29" spans="2:8" s="1" customFormat="1" x14ac:dyDescent="0.25">
      <c r="C29" s="17" t="s">
        <v>45</v>
      </c>
      <c r="D29" s="39">
        <v>97.851911753979934</v>
      </c>
      <c r="E29" s="2"/>
      <c r="F29" s="2">
        <v>0</v>
      </c>
      <c r="G29" s="25"/>
    </row>
    <row r="30" spans="2:8" s="1" customFormat="1" x14ac:dyDescent="0.25">
      <c r="C30" s="17" t="s">
        <v>46</v>
      </c>
      <c r="D30" s="39">
        <v>11.930798344708581</v>
      </c>
      <c r="E30" s="2"/>
      <c r="G30" s="25"/>
    </row>
    <row r="31" spans="2:8" s="1" customFormat="1" x14ac:dyDescent="0.25">
      <c r="C31" s="17" t="s">
        <v>47</v>
      </c>
      <c r="D31" s="39">
        <v>8.0271634129897436</v>
      </c>
      <c r="E31" s="2"/>
      <c r="G31" s="25"/>
    </row>
    <row r="32" spans="2:8" s="1" customFormat="1" x14ac:dyDescent="0.25">
      <c r="C32" s="17" t="s">
        <v>48</v>
      </c>
      <c r="D32" s="40">
        <v>16.928799999999999</v>
      </c>
      <c r="E32" s="2"/>
      <c r="G32" s="25"/>
    </row>
    <row r="33" spans="2:8" s="1" customFormat="1" x14ac:dyDescent="0.25">
      <c r="C33" s="17" t="s">
        <v>49</v>
      </c>
      <c r="D33" s="40">
        <v>16.567900000000002</v>
      </c>
      <c r="E33" s="2"/>
      <c r="G33" s="25"/>
    </row>
    <row r="34" spans="2:8" s="1" customFormat="1" x14ac:dyDescent="0.25">
      <c r="C34" s="17" t="s">
        <v>50</v>
      </c>
      <c r="D34" s="41">
        <v>0</v>
      </c>
      <c r="E34" s="2"/>
      <c r="G34" s="25"/>
    </row>
    <row r="35" spans="2:8" s="1" customFormat="1" x14ac:dyDescent="0.25">
      <c r="C35" s="17" t="s">
        <v>51</v>
      </c>
      <c r="D35" s="42">
        <v>0</v>
      </c>
      <c r="E35" s="2"/>
      <c r="G35" s="25"/>
    </row>
    <row r="36" spans="2:8" s="1" customFormat="1" x14ac:dyDescent="0.25">
      <c r="C36" s="17" t="s">
        <v>52</v>
      </c>
      <c r="D36" s="42">
        <v>0</v>
      </c>
      <c r="E36" s="2"/>
      <c r="F36" s="38"/>
      <c r="G36" s="43"/>
    </row>
    <row r="37" spans="2:8" s="1" customFormat="1" x14ac:dyDescent="0.25">
      <c r="B37" s="44"/>
      <c r="C37" s="45"/>
      <c r="E37" s="2"/>
      <c r="G37" s="25"/>
    </row>
    <row r="38" spans="2:8" s="1" customFormat="1" x14ac:dyDescent="0.25">
      <c r="E38" s="2"/>
      <c r="F38" s="2"/>
      <c r="G38" s="25"/>
    </row>
    <row r="39" spans="2:8" s="1" customFormat="1" x14ac:dyDescent="0.25">
      <c r="C39" s="26" t="s">
        <v>53</v>
      </c>
      <c r="D39" s="26"/>
      <c r="E39" s="26"/>
      <c r="F39" s="26"/>
      <c r="G39" s="27"/>
      <c r="H39" s="26"/>
    </row>
    <row r="40" spans="2:8" s="1" customFormat="1" x14ac:dyDescent="0.25">
      <c r="C40" s="26" t="s">
        <v>54</v>
      </c>
      <c r="D40" s="26"/>
      <c r="E40" s="26"/>
      <c r="F40" s="26" t="s">
        <v>10</v>
      </c>
      <c r="G40" s="27" t="s">
        <v>11</v>
      </c>
      <c r="H40" s="26" t="s">
        <v>12</v>
      </c>
    </row>
    <row r="41" spans="2:8" s="1" customFormat="1" x14ac:dyDescent="0.25">
      <c r="C41" s="17" t="s">
        <v>55</v>
      </c>
      <c r="D41" s="12"/>
      <c r="E41" s="29"/>
      <c r="F41" s="46">
        <f>SUMIF(Table1345676857891011[[Industry ]],#REF!,Table1345676857891011[Market Value])</f>
        <v>0</v>
      </c>
      <c r="G41" s="47">
        <f>+F41/$F$27</f>
        <v>0</v>
      </c>
      <c r="H41" s="12"/>
    </row>
    <row r="42" spans="2:8" s="1" customFormat="1" x14ac:dyDescent="0.25">
      <c r="C42" s="12" t="s">
        <v>56</v>
      </c>
      <c r="D42" s="12"/>
      <c r="E42" s="29"/>
      <c r="F42" s="46">
        <f>SUMIF(Table1345676857891011[[Industry ]],#REF!,Table1345676857891011[Market Value])</f>
        <v>0</v>
      </c>
      <c r="G42" s="47">
        <f>+F42/$F$27</f>
        <v>0</v>
      </c>
      <c r="H42" s="12"/>
    </row>
    <row r="43" spans="2:8" s="1" customFormat="1" x14ac:dyDescent="0.25">
      <c r="C43" s="12" t="s">
        <v>57</v>
      </c>
      <c r="D43" s="12"/>
      <c r="E43" s="29"/>
      <c r="F43" s="46">
        <f>SUMIF($E$55:$E$63,C43,$H$55:$H$63)</f>
        <v>0</v>
      </c>
      <c r="G43" s="47">
        <f>+F43/$F$27</f>
        <v>0</v>
      </c>
      <c r="H43" s="12"/>
    </row>
    <row r="44" spans="2:8" s="1" customFormat="1" x14ac:dyDescent="0.25">
      <c r="C44" s="12" t="s">
        <v>58</v>
      </c>
      <c r="D44" s="12"/>
      <c r="E44" s="29"/>
      <c r="F44" s="46">
        <f>SUMIF($E$55:$E$63,C44,$H$55:$H$63)</f>
        <v>0</v>
      </c>
      <c r="G44" s="47">
        <f t="shared" ref="G44:G52" si="1">+F44/$F$27</f>
        <v>0</v>
      </c>
      <c r="H44" s="12"/>
    </row>
    <row r="45" spans="2:8" s="1" customFormat="1" x14ac:dyDescent="0.25">
      <c r="C45" s="12" t="s">
        <v>59</v>
      </c>
      <c r="D45" s="12"/>
      <c r="E45" s="29"/>
      <c r="F45" s="46">
        <f>SUMIF($E$55:$E$63,C45,$H$55:$H$63)</f>
        <v>30392380</v>
      </c>
      <c r="G45" s="47">
        <f t="shared" si="1"/>
        <v>0.5196983777958526</v>
      </c>
      <c r="H45" s="12"/>
    </row>
    <row r="46" spans="2:8" s="1" customFormat="1" x14ac:dyDescent="0.25">
      <c r="C46" s="12" t="s">
        <v>60</v>
      </c>
      <c r="D46" s="12"/>
      <c r="E46" s="29"/>
      <c r="F46" s="46">
        <f>SUMIF($E$55:$E$63,C46,$H$55:$H$63)</f>
        <v>0</v>
      </c>
      <c r="G46" s="47">
        <f t="shared" si="1"/>
        <v>0</v>
      </c>
      <c r="H46" s="12"/>
    </row>
    <row r="47" spans="2:8" s="1" customFormat="1" x14ac:dyDescent="0.25">
      <c r="C47" s="12" t="s">
        <v>61</v>
      </c>
      <c r="D47" s="12"/>
      <c r="E47" s="29"/>
      <c r="F47" s="46">
        <f>SUMIF($E$55:$E$63,C47,$H$55:$H$63)</f>
        <v>0</v>
      </c>
      <c r="G47" s="47">
        <f t="shared" si="1"/>
        <v>0</v>
      </c>
      <c r="H47" s="12"/>
    </row>
    <row r="48" spans="2:8" s="1" customFormat="1" x14ac:dyDescent="0.25">
      <c r="C48" s="12" t="s">
        <v>62</v>
      </c>
      <c r="D48" s="12"/>
      <c r="E48" s="29"/>
      <c r="F48" s="46">
        <f ca="1">SUMIF($E$55:$E$63,C48,H61:H68)</f>
        <v>0</v>
      </c>
      <c r="G48" s="47">
        <f t="shared" ca="1" si="1"/>
        <v>0</v>
      </c>
      <c r="H48" s="12"/>
    </row>
    <row r="49" spans="3:8" s="1" customFormat="1" x14ac:dyDescent="0.25">
      <c r="C49" s="12" t="s">
        <v>63</v>
      </c>
      <c r="D49" s="12"/>
      <c r="E49" s="29"/>
      <c r="F49" s="46">
        <f ca="1">SUMIF($E$55:$E$63,C49,H62:H69)</f>
        <v>0</v>
      </c>
      <c r="G49" s="47">
        <f t="shared" ca="1" si="1"/>
        <v>0</v>
      </c>
      <c r="H49" s="12"/>
    </row>
    <row r="50" spans="3:8" s="1" customFormat="1" x14ac:dyDescent="0.25">
      <c r="C50" s="12" t="s">
        <v>64</v>
      </c>
      <c r="D50" s="12"/>
      <c r="E50" s="29"/>
      <c r="F50" s="46">
        <f ca="1">SUMIF($E$55:$E$63,C50,H63:H70)</f>
        <v>0</v>
      </c>
      <c r="G50" s="47">
        <f t="shared" ca="1" si="1"/>
        <v>0</v>
      </c>
      <c r="H50" s="12"/>
    </row>
    <row r="51" spans="3:8" s="1" customFormat="1" x14ac:dyDescent="0.25">
      <c r="C51" s="12" t="s">
        <v>65</v>
      </c>
      <c r="D51" s="12"/>
      <c r="E51" s="29"/>
      <c r="F51" s="46">
        <f ca="1">SUMIF($E$55:$E$63,C51,H64:H71)</f>
        <v>0</v>
      </c>
      <c r="G51" s="47">
        <f t="shared" ca="1" si="1"/>
        <v>0</v>
      </c>
      <c r="H51" s="12"/>
    </row>
    <row r="52" spans="3:8" s="1" customFormat="1" x14ac:dyDescent="0.25">
      <c r="C52" s="12" t="s">
        <v>66</v>
      </c>
      <c r="D52" s="12"/>
      <c r="E52" s="29"/>
      <c r="F52" s="46">
        <f ca="1">SUMIF($E$55:$E$63,C52,H65:H72)</f>
        <v>0</v>
      </c>
      <c r="G52" s="47">
        <f t="shared" ca="1" si="1"/>
        <v>0</v>
      </c>
      <c r="H52" s="12"/>
    </row>
    <row r="53" spans="3:8" s="1" customFormat="1" x14ac:dyDescent="0.25">
      <c r="E53" s="2"/>
      <c r="G53" s="25"/>
    </row>
    <row r="55" spans="3:8" x14ac:dyDescent="0.25">
      <c r="E55" s="48" t="s">
        <v>57</v>
      </c>
      <c r="F55" s="48" t="s">
        <v>67</v>
      </c>
      <c r="G55" s="49">
        <f>H55/$F$27</f>
        <v>0</v>
      </c>
      <c r="H55" s="48">
        <f t="shared" ref="H55:H63" si="2">SUMIF($H$7:$H$13,F55,$F$7:$F$13)</f>
        <v>0</v>
      </c>
    </row>
    <row r="56" spans="3:8" x14ac:dyDescent="0.25">
      <c r="E56" s="48" t="s">
        <v>57</v>
      </c>
      <c r="F56" s="48" t="s">
        <v>68</v>
      </c>
      <c r="G56" s="49">
        <f t="shared" ref="G56:G63" si="3">H56/$F$27</f>
        <v>0</v>
      </c>
      <c r="H56" s="48">
        <f t="shared" si="2"/>
        <v>0</v>
      </c>
    </row>
    <row r="57" spans="3:8" x14ac:dyDescent="0.25">
      <c r="E57" s="48" t="s">
        <v>57</v>
      </c>
      <c r="F57" s="48" t="s">
        <v>69</v>
      </c>
      <c r="G57" s="49">
        <f t="shared" si="3"/>
        <v>0</v>
      </c>
      <c r="H57" s="48">
        <f t="shared" si="2"/>
        <v>0</v>
      </c>
    </row>
    <row r="58" spans="3:8" x14ac:dyDescent="0.25">
      <c r="E58" s="48" t="s">
        <v>59</v>
      </c>
      <c r="F58" s="48" t="s">
        <v>31</v>
      </c>
      <c r="G58" s="49">
        <f t="shared" si="3"/>
        <v>0.17466123848384074</v>
      </c>
      <c r="H58" s="48">
        <f t="shared" si="2"/>
        <v>10214330</v>
      </c>
    </row>
    <row r="59" spans="3:8" x14ac:dyDescent="0.25">
      <c r="E59" s="48" t="s">
        <v>59</v>
      </c>
      <c r="F59" s="50" t="s">
        <v>19</v>
      </c>
      <c r="G59" s="49">
        <f t="shared" si="3"/>
        <v>0.34503713931201191</v>
      </c>
      <c r="H59" s="48">
        <f t="shared" si="2"/>
        <v>20178050</v>
      </c>
    </row>
    <row r="60" spans="3:8" x14ac:dyDescent="0.25">
      <c r="E60" s="48" t="s">
        <v>60</v>
      </c>
      <c r="F60" s="48" t="s">
        <v>70</v>
      </c>
      <c r="G60" s="49">
        <f t="shared" si="3"/>
        <v>0</v>
      </c>
      <c r="H60" s="48">
        <f t="shared" si="2"/>
        <v>0</v>
      </c>
    </row>
    <row r="61" spans="3:8" x14ac:dyDescent="0.25">
      <c r="E61" s="48" t="s">
        <v>57</v>
      </c>
      <c r="F61" s="48" t="s">
        <v>71</v>
      </c>
      <c r="G61" s="49">
        <f t="shared" si="3"/>
        <v>0</v>
      </c>
      <c r="H61" s="48">
        <f t="shared" si="2"/>
        <v>0</v>
      </c>
    </row>
    <row r="62" spans="3:8" x14ac:dyDescent="0.25">
      <c r="E62" s="48" t="s">
        <v>60</v>
      </c>
      <c r="F62" s="48" t="s">
        <v>72</v>
      </c>
      <c r="G62" s="49">
        <f t="shared" si="3"/>
        <v>0</v>
      </c>
      <c r="H62" s="48">
        <f t="shared" si="2"/>
        <v>0</v>
      </c>
    </row>
    <row r="63" spans="3:8" x14ac:dyDescent="0.25">
      <c r="E63" s="48" t="s">
        <v>57</v>
      </c>
      <c r="F63" s="48" t="s">
        <v>73</v>
      </c>
      <c r="G63" s="49">
        <f t="shared" si="3"/>
        <v>0</v>
      </c>
      <c r="H63" s="48">
        <f t="shared" si="2"/>
        <v>0</v>
      </c>
    </row>
    <row r="64" spans="3:8" x14ac:dyDescent="0.25">
      <c r="G64" s="49">
        <f>SUM(G55:G63)</f>
        <v>0.5196983777958526</v>
      </c>
      <c r="H64" s="48">
        <f>SUM(H55:H63)</f>
        <v>30392380</v>
      </c>
    </row>
    <row r="66" spans="1:9" s="49" customFormat="1" x14ac:dyDescent="0.25">
      <c r="A66" s="48"/>
      <c r="B66" s="48"/>
      <c r="C66" s="48"/>
      <c r="D66" s="48"/>
      <c r="E66" s="51"/>
      <c r="F66" s="50">
        <v>0</v>
      </c>
      <c r="H66" s="48"/>
      <c r="I66" s="48"/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2025-05-06T05:45:29Z</dcterms:created>
  <dcterms:modified xsi:type="dcterms:W3CDTF">2025-05-06T05:45:40Z</dcterms:modified>
</cp:coreProperties>
</file>